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public_html\IST2015Files\"/>
    </mc:Choice>
  </mc:AlternateContent>
  <bookViews>
    <workbookView xWindow="0" yWindow="0" windowWidth="20490" windowHeight="7755" tabRatio="939"/>
  </bookViews>
  <sheets>
    <sheet name="LCbC_MM_20%_leastCohesive" sheetId="2" r:id="rId1"/>
    <sheet name="MWE_20%_leastCohesive" sheetId="11" r:id="rId2"/>
    <sheet name="LCbC_Topics_20%_leastCohesive" sheetId="3" r:id="rId3"/>
    <sheet name="LCbC_XScan_20%_leastCohesive" sheetId="5" r:id="rId4"/>
    <sheet name="LCbC_MM_10%_leastCohesive" sheetId="1" r:id="rId5"/>
    <sheet name="MWE_10%_leastCohesive" sheetId="12" r:id="rId6"/>
    <sheet name="LCbC_Topics_10%_leastCohesive" sheetId="4" r:id="rId7"/>
    <sheet name="LCbC_XScan_10%_leastCohesive" sheetId="6" r:id="rId8"/>
  </sheets>
  <calcPr calcId="152511"/>
</workbook>
</file>

<file path=xl/calcChain.xml><?xml version="1.0" encoding="utf-8"?>
<calcChain xmlns="http://schemas.openxmlformats.org/spreadsheetml/2006/main">
  <c r="D14" i="12" l="1"/>
  <c r="D11" i="12" l="1"/>
  <c r="D10" i="12"/>
  <c r="D9" i="12"/>
  <c r="D8" i="12"/>
  <c r="D7" i="12"/>
  <c r="D6" i="12"/>
  <c r="G5" i="12"/>
  <c r="D5" i="12"/>
  <c r="G4" i="12"/>
  <c r="D4" i="12"/>
  <c r="G3" i="12"/>
  <c r="D3" i="12"/>
  <c r="G2" i="12"/>
  <c r="D2" i="12"/>
  <c r="D25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G5" i="11"/>
  <c r="D5" i="11"/>
  <c r="G4" i="11"/>
  <c r="D4" i="11"/>
  <c r="G3" i="11"/>
  <c r="D3" i="11"/>
  <c r="G2" i="11"/>
  <c r="D2" i="11"/>
  <c r="D12" i="12" l="1"/>
  <c r="D24" i="11"/>
  <c r="D26" i="11" s="1"/>
  <c r="G5" i="6"/>
  <c r="G4" i="6"/>
  <c r="G3" i="6"/>
  <c r="G2" i="6"/>
  <c r="G5" i="4"/>
  <c r="G4" i="4"/>
  <c r="G3" i="4"/>
  <c r="G2" i="4"/>
  <c r="E5" i="1"/>
  <c r="E4" i="1"/>
  <c r="E3" i="1"/>
  <c r="E2" i="1"/>
  <c r="G5" i="5"/>
  <c r="G4" i="5"/>
  <c r="G3" i="5"/>
  <c r="G2" i="5"/>
  <c r="G5" i="3"/>
  <c r="G4" i="3"/>
  <c r="G3" i="3"/>
  <c r="G2" i="3"/>
  <c r="E5" i="2"/>
  <c r="E4" i="2"/>
  <c r="E3" i="2"/>
  <c r="E2" i="2"/>
  <c r="D13" i="12" l="1"/>
  <c r="D15" i="12" s="1"/>
  <c r="D27" i="11"/>
  <c r="D18" i="6" l="1"/>
  <c r="D17" i="6"/>
  <c r="D32" i="5"/>
  <c r="D31" i="5"/>
  <c r="D20" i="4"/>
  <c r="D19" i="4"/>
  <c r="D61" i="3"/>
  <c r="D60" i="3"/>
  <c r="D15" i="6" l="1"/>
  <c r="D14" i="6"/>
  <c r="D13" i="6"/>
  <c r="D12" i="6"/>
  <c r="D11" i="6"/>
  <c r="D10" i="6"/>
  <c r="D9" i="6"/>
  <c r="D8" i="6"/>
  <c r="D7" i="6"/>
  <c r="D6" i="6"/>
  <c r="D5" i="6"/>
  <c r="D4" i="6"/>
  <c r="D3" i="6"/>
  <c r="D2" i="6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6" i="6" l="1"/>
  <c r="D59" i="3"/>
  <c r="D18" i="4"/>
  <c r="D30" i="5"/>
  <c r="D19" i="6" l="1"/>
  <c r="D62" i="3"/>
  <c r="D33" i="5"/>
  <c r="D21" i="4" l="1"/>
</calcChain>
</file>

<file path=xl/sharedStrings.xml><?xml version="1.0" encoding="utf-8"?>
<sst xmlns="http://schemas.openxmlformats.org/spreadsheetml/2006/main" count="277" uniqueCount="107">
  <si>
    <t>Component</t>
  </si>
  <si>
    <t xml:space="preserve"> LCbC_Topics</t>
  </si>
  <si>
    <t xml:space="preserve"> LCbC_XScan</t>
  </si>
  <si>
    <t>Matching</t>
  </si>
  <si>
    <t xml:space="preserve"> matchings</t>
  </si>
  <si>
    <t>precicion</t>
  </si>
  <si>
    <t>recall</t>
  </si>
  <si>
    <t xml:space="preserve"># of matchings / # of classes in 20% highest LCbC_Topics </t>
  </si>
  <si>
    <t xml:space="preserve"># of matchings / # of classes in 20% highest LCbC_MM </t>
  </si>
  <si>
    <t># of matchings / # of classes in 20% highest LCbC_Xscan</t>
  </si>
  <si>
    <t>f-measure</t>
  </si>
  <si>
    <t xml:space="preserve"># of matchings / # of classes in 10% highest LCbC_Topics </t>
  </si>
  <si>
    <t xml:space="preserve"># of matchings / # of classes in 10% highest LCbC_MM </t>
  </si>
  <si>
    <t># of matchings / # of classes in 10% highest LCbC_Xscan</t>
  </si>
  <si>
    <t>org.mozilla.javascript.NativeError</t>
  </si>
  <si>
    <t>org.mozilla.javascript.Node</t>
  </si>
  <si>
    <t>org.mozilla.javascript.NativeJavaClass</t>
  </si>
  <si>
    <t>org.mozilla.javascript.InterfaceAdapter</t>
  </si>
  <si>
    <t>org.mozilla.javascript.NativeScript</t>
  </si>
  <si>
    <t>org.mozilla.javascript.NativeDate</t>
  </si>
  <si>
    <t>org.mozilla.javascript.ContextFactory</t>
  </si>
  <si>
    <t>org.mozilla.javascript.NativeGlobal</t>
  </si>
  <si>
    <t>org.mozilla.javascript.SecurityController</t>
  </si>
  <si>
    <t>org.mozilla.javascript.IRFactory</t>
  </si>
  <si>
    <t>org.mozilla.javascript.Script</t>
  </si>
  <si>
    <t>org.mozilla.javascript.BaseFunction</t>
  </si>
  <si>
    <t>org.mozilla.javascript.NativeNumber</t>
  </si>
  <si>
    <t>org.mozilla.javascript.Synchronizer</t>
  </si>
  <si>
    <t>org.mozilla.javascript.UniqueTag</t>
  </si>
  <si>
    <t>org.mozilla.javascript.ScriptRuntime</t>
  </si>
  <si>
    <t>org.mozilla.javascript.NativeWith</t>
  </si>
  <si>
    <t>org.mozilla.javascript.NativeJavaTopPackage</t>
  </si>
  <si>
    <t>org.mozilla.javascript.NativeJavaMethod</t>
  </si>
  <si>
    <t>org.mozilla.javascript.Delegator</t>
  </si>
  <si>
    <t>org.mozilla.javascript.IdFunctionObject</t>
  </si>
  <si>
    <t>org.mozilla.javascript.NativeMath</t>
  </si>
  <si>
    <t>org.mozilla.javascript.NativeJavaPackage</t>
  </si>
  <si>
    <t>org.mozilla.javascript.NativeArray</t>
  </si>
  <si>
    <t>org.mozilla.javascript.IdScriptableObject</t>
  </si>
  <si>
    <t>org.mozilla.javascript.NativeBoolean</t>
  </si>
  <si>
    <t>org.mozilla.javascript.InterpreterData</t>
  </si>
  <si>
    <t>org.mozilla.javascript.Kit</t>
  </si>
  <si>
    <t>org.mozilla.javascript.ClassCache</t>
  </si>
  <si>
    <t>org.mozilla.javascript.JavaScriptException</t>
  </si>
  <si>
    <t>org.mozilla.javascript.Arguments</t>
  </si>
  <si>
    <t>org.mozilla.javascript.RegExpProxy</t>
  </si>
  <si>
    <t>org.mozilla.javascript.Interpreter</t>
  </si>
  <si>
    <t>org.mozilla.javascript.JavaMembers</t>
  </si>
  <si>
    <t>org.mozilla.javascript.LazilyLoadedCtor</t>
  </si>
  <si>
    <t>org.mozilla.javascript.NativeString</t>
  </si>
  <si>
    <t>org.mozilla.javascript.Decompiler</t>
  </si>
  <si>
    <t>org.mozilla.javascript.VMBridge</t>
  </si>
  <si>
    <t>org.mozilla.javascript.ScriptableObject</t>
  </si>
  <si>
    <t>org.mozilla.javascript.NativeJavaObject</t>
  </si>
  <si>
    <t>org.mozilla.javascript.NativeObject</t>
  </si>
  <si>
    <t>org.mozilla.javascript.NativeCall</t>
  </si>
  <si>
    <t>org.mozilla.javascript.Scriptable</t>
  </si>
  <si>
    <t>org.mozilla.javascript.DefaultErrorReporter</t>
  </si>
  <si>
    <t>org.mozilla.javascript.TokenStream</t>
  </si>
  <si>
    <t>org.mozilla.javascript.ImporterTopLevel</t>
  </si>
  <si>
    <t>org.mozilla.javascript.Parser</t>
  </si>
  <si>
    <t>org.mozilla.javascript.Function</t>
  </si>
  <si>
    <t>org.mozilla.javascript.InterpretedFunction</t>
  </si>
  <si>
    <t>org.mozilla.javascript.FunctionObject</t>
  </si>
  <si>
    <t>org.mozilla.javascript.Context</t>
  </si>
  <si>
    <t>org.mozilla.javascript.NativeJavaArray</t>
  </si>
  <si>
    <t>org.mozilla.javascript.continuations.Continuation</t>
  </si>
  <si>
    <t>org.mozilla.javascript.debug.DebugFrame</t>
  </si>
  <si>
    <t>org.mozilla.javascript.jdk13.VMBridge_jdk13</t>
  </si>
  <si>
    <t>org.mozilla.javascript.regexp.NativeRegExp</t>
  </si>
  <si>
    <t>org.mozilla.javascript.regexp.RENode</t>
  </si>
  <si>
    <t>org.mozilla.javascript.regexp.CompilerState</t>
  </si>
  <si>
    <t>org.mozilla.javascript.regexp.NativeRegExpCtor</t>
  </si>
  <si>
    <t>org.mozilla.javascript.regexp.RegExpImpl</t>
  </si>
  <si>
    <t>org.mozilla.javascript.serialize.ScriptableOutputStream</t>
  </si>
  <si>
    <t>org.mozilla.javascript.serialize.ScriptableInputStream</t>
  </si>
  <si>
    <t>org.mozilla.javascript.xml.XMLLib</t>
  </si>
  <si>
    <t>org.mozilla.javascript.xml.XMLObject</t>
  </si>
  <si>
    <t>org.mozilla.javascript.tools.ToolErrorReporter</t>
  </si>
  <si>
    <t>org.mozilla.javascript.tools.shell.Main</t>
  </si>
  <si>
    <t>LCbC_MM</t>
  </si>
  <si>
    <t>org.mozillascript.WrapFactory</t>
  </si>
  <si>
    <t>org.mozilla.classfile.ByteCode</t>
  </si>
  <si>
    <t>org.mozillascript.IdScriptableObject</t>
  </si>
  <si>
    <t>org.mozilla.javascript.JavaAdapter</t>
  </si>
  <si>
    <t>org.mozilla.javascript.optimizer.OptFunctionNode</t>
  </si>
  <si>
    <t>org.mozilla.javascript.optimizer.OptRuntime</t>
  </si>
  <si>
    <t>org.mozilla.javascript.optimizer.OptTransformer</t>
  </si>
  <si>
    <t>org.mozilla.javascript.tools.debugger.Dim</t>
  </si>
  <si>
    <t>Min</t>
  </si>
  <si>
    <t>Max</t>
  </si>
  <si>
    <t>Median</t>
  </si>
  <si>
    <t>Sd</t>
  </si>
  <si>
    <t>MWE</t>
  </si>
  <si>
    <t>org.mozilla.javascript.Callable</t>
  </si>
  <si>
    <t>org.mozilla.javascript.Token</t>
  </si>
  <si>
    <t>org.mozilla.javascript.RefCallable</t>
  </si>
  <si>
    <t>org.mozilla.javascript.IdFunctionCall</t>
  </si>
  <si>
    <t>org.mozilla.javascript.ContextAction</t>
  </si>
  <si>
    <t>org.mozilla.javascript.Wrapper</t>
  </si>
  <si>
    <t>org.mozilla.javascript.ClassShutter</t>
  </si>
  <si>
    <t>org.mozilla.javascript.debug.DebuggableObject</t>
  </si>
  <si>
    <t>org.mozilla.javascript.DToA</t>
  </si>
  <si>
    <t>org.mozilla.javascript.optimizer.Block</t>
  </si>
  <si>
    <t>org.mozilla.classfile.ClassFileWriter</t>
  </si>
  <si>
    <t xml:space="preserve"># of matchings / # of classes in 20% highest MWE </t>
  </si>
  <si>
    <t xml:space="preserve"># of matchings / # of classes in 10% highest MWE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</si>
</sst>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9" sqref="D9"/>
    </sheetView>
  </sheetViews>
  <sheetFormatPr defaultRowHeight="15" x14ac:dyDescent="0.25"/>
  <cols>
    <col min="1" max="1" width="66.5703125" bestFit="1" customWidth="1"/>
  </cols>
  <sheetData>
    <row r="1" spans="1:5" x14ac:dyDescent="0.25">
      <c r="A1" t="s">
        <v>0</v>
      </c>
      <c r="B1" t="s">
        <v>80</v>
      </c>
    </row>
    <row r="2" spans="1:5" x14ac:dyDescent="0.25">
      <c r="A2" t="s">
        <v>29</v>
      </c>
      <c r="B2">
        <v>344</v>
      </c>
      <c r="D2" t="s">
        <v>89</v>
      </c>
      <c r="E2">
        <f>MIN(B2:B28)</f>
        <v>298</v>
      </c>
    </row>
    <row r="3" spans="1:5" x14ac:dyDescent="0.25">
      <c r="A3" t="s">
        <v>69</v>
      </c>
      <c r="B3">
        <v>325</v>
      </c>
      <c r="D3" t="s">
        <v>90</v>
      </c>
      <c r="E3">
        <f>MAX(B2:B28)</f>
        <v>344</v>
      </c>
    </row>
    <row r="4" spans="1:5" x14ac:dyDescent="0.25">
      <c r="A4" t="s">
        <v>60</v>
      </c>
      <c r="B4">
        <v>322</v>
      </c>
      <c r="D4" t="s">
        <v>91</v>
      </c>
      <c r="E4">
        <f>MEDIAN(B2:B28)</f>
        <v>302</v>
      </c>
    </row>
    <row r="5" spans="1:5" x14ac:dyDescent="0.25">
      <c r="A5" t="s">
        <v>46</v>
      </c>
      <c r="B5">
        <v>319</v>
      </c>
      <c r="D5" t="s">
        <v>92</v>
      </c>
      <c r="E5">
        <f>_xlfn.STDEV.P(B2:B28)</f>
        <v>10.216316060821304</v>
      </c>
    </row>
    <row r="6" spans="1:5" x14ac:dyDescent="0.25">
      <c r="A6" t="s">
        <v>21</v>
      </c>
      <c r="B6">
        <v>313</v>
      </c>
    </row>
    <row r="7" spans="1:5" x14ac:dyDescent="0.25">
      <c r="A7" t="s">
        <v>19</v>
      </c>
      <c r="B7">
        <v>311</v>
      </c>
    </row>
    <row r="8" spans="1:5" x14ac:dyDescent="0.25">
      <c r="A8" t="s">
        <v>23</v>
      </c>
      <c r="B8">
        <v>311</v>
      </c>
    </row>
    <row r="9" spans="1:5" x14ac:dyDescent="0.25">
      <c r="A9" t="s">
        <v>52</v>
      </c>
      <c r="B9">
        <v>311</v>
      </c>
    </row>
    <row r="10" spans="1:5" x14ac:dyDescent="0.25">
      <c r="A10" t="s">
        <v>64</v>
      </c>
      <c r="B10">
        <v>309</v>
      </c>
    </row>
    <row r="11" spans="1:5" x14ac:dyDescent="0.25">
      <c r="A11" t="s">
        <v>37</v>
      </c>
      <c r="B11">
        <v>307</v>
      </c>
    </row>
    <row r="12" spans="1:5" x14ac:dyDescent="0.25">
      <c r="A12" t="s">
        <v>50</v>
      </c>
      <c r="B12">
        <v>307</v>
      </c>
    </row>
    <row r="13" spans="1:5" x14ac:dyDescent="0.25">
      <c r="A13" t="s">
        <v>58</v>
      </c>
      <c r="B13">
        <v>307</v>
      </c>
    </row>
    <row r="14" spans="1:5" x14ac:dyDescent="0.25">
      <c r="A14" t="s">
        <v>40</v>
      </c>
      <c r="B14">
        <v>303</v>
      </c>
    </row>
    <row r="15" spans="1:5" x14ac:dyDescent="0.25">
      <c r="A15" t="s">
        <v>14</v>
      </c>
      <c r="B15">
        <v>302</v>
      </c>
    </row>
    <row r="16" spans="1:5" x14ac:dyDescent="0.25">
      <c r="A16" t="s">
        <v>15</v>
      </c>
      <c r="B16">
        <v>302</v>
      </c>
    </row>
    <row r="17" spans="1:2" x14ac:dyDescent="0.25">
      <c r="A17" t="s">
        <v>25</v>
      </c>
      <c r="B17">
        <v>302</v>
      </c>
    </row>
    <row r="18" spans="1:2" x14ac:dyDescent="0.25">
      <c r="A18" t="s">
        <v>49</v>
      </c>
      <c r="B18">
        <v>302</v>
      </c>
    </row>
    <row r="19" spans="1:2" x14ac:dyDescent="0.25">
      <c r="A19" t="s">
        <v>70</v>
      </c>
      <c r="B19">
        <v>302</v>
      </c>
    </row>
    <row r="20" spans="1:2" x14ac:dyDescent="0.25">
      <c r="A20" t="s">
        <v>34</v>
      </c>
      <c r="B20">
        <v>301</v>
      </c>
    </row>
    <row r="21" spans="1:2" x14ac:dyDescent="0.25">
      <c r="A21" t="s">
        <v>38</v>
      </c>
      <c r="B21">
        <v>301</v>
      </c>
    </row>
    <row r="22" spans="1:2" x14ac:dyDescent="0.25">
      <c r="A22" t="s">
        <v>71</v>
      </c>
      <c r="B22">
        <v>301</v>
      </c>
    </row>
    <row r="23" spans="1:2" x14ac:dyDescent="0.25">
      <c r="A23" t="s">
        <v>26</v>
      </c>
      <c r="B23">
        <v>300</v>
      </c>
    </row>
    <row r="24" spans="1:2" x14ac:dyDescent="0.25">
      <c r="A24" t="s">
        <v>20</v>
      </c>
      <c r="B24">
        <v>299</v>
      </c>
    </row>
    <row r="25" spans="1:2" x14ac:dyDescent="0.25">
      <c r="A25" t="s">
        <v>41</v>
      </c>
      <c r="B25">
        <v>299</v>
      </c>
    </row>
    <row r="26" spans="1:2" x14ac:dyDescent="0.25">
      <c r="A26" t="s">
        <v>54</v>
      </c>
      <c r="B26">
        <v>298</v>
      </c>
    </row>
    <row r="27" spans="1:2" x14ac:dyDescent="0.25">
      <c r="A27" t="s">
        <v>62</v>
      </c>
      <c r="B27">
        <v>298</v>
      </c>
    </row>
    <row r="28" spans="1:2" x14ac:dyDescent="0.25">
      <c r="A28" t="s">
        <v>79</v>
      </c>
      <c r="B28">
        <v>298</v>
      </c>
    </row>
  </sheetData>
  <sortState ref="A2:B139">
    <sortCondition descending="1"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8" workbookViewId="0">
      <selection activeCell="B30" sqref="B30"/>
    </sheetView>
  </sheetViews>
  <sheetFormatPr defaultRowHeight="15" x14ac:dyDescent="0.25"/>
  <cols>
    <col min="1" max="1" width="55.28515625" bestFit="1" customWidth="1"/>
    <col min="2" max="2" width="23" bestFit="1" customWidth="1"/>
  </cols>
  <sheetData>
    <row r="1" spans="1:7" x14ac:dyDescent="0.25">
      <c r="A1" t="s">
        <v>0</v>
      </c>
      <c r="B1" s="3" t="s">
        <v>93</v>
      </c>
      <c r="D1" t="s">
        <v>3</v>
      </c>
    </row>
    <row r="2" spans="1:7" x14ac:dyDescent="0.25">
      <c r="A2" t="s">
        <v>82</v>
      </c>
      <c r="B2" s="1">
        <v>-2</v>
      </c>
      <c r="D2">
        <f>IF(ISERROR(MATCH(A2, 'LCbC_MM_20%_leastCohesive'!$A:$A,0)),0,1)</f>
        <v>0</v>
      </c>
      <c r="F2" t="s">
        <v>89</v>
      </c>
      <c r="G2">
        <f>MIN(B2:B23)</f>
        <v>-2</v>
      </c>
    </row>
    <row r="3" spans="1:7" x14ac:dyDescent="0.25">
      <c r="A3" t="s">
        <v>94</v>
      </c>
      <c r="B3" s="2">
        <v>0</v>
      </c>
      <c r="D3">
        <f>IF(ISERROR(MATCH(A3, 'LCbC_MM_20%_leastCohesive'!$A:$A,0)),0,1)</f>
        <v>0</v>
      </c>
      <c r="F3" t="s">
        <v>90</v>
      </c>
      <c r="G3">
        <f>MAX(B2:B23)</f>
        <v>1.6073728398814099E-2</v>
      </c>
    </row>
    <row r="4" spans="1:7" x14ac:dyDescent="0.25">
      <c r="A4" t="s">
        <v>95</v>
      </c>
      <c r="B4" s="2">
        <v>0</v>
      </c>
      <c r="D4">
        <f>IF(ISERROR(MATCH(A4, 'LCbC_MM_20%_leastCohesive'!$A:$A,0)),0,1)</f>
        <v>0</v>
      </c>
      <c r="F4" t="s">
        <v>91</v>
      </c>
      <c r="G4">
        <f>MEDIAN(B2:B23)</f>
        <v>1.135182984909462E-2</v>
      </c>
    </row>
    <row r="5" spans="1:7" x14ac:dyDescent="0.25">
      <c r="A5" t="s">
        <v>96</v>
      </c>
      <c r="B5" s="2">
        <v>0</v>
      </c>
      <c r="D5">
        <f>IF(ISERROR(MATCH(A5, 'LCbC_MM_20%_leastCohesive'!$A:$A,0)),0,1)</f>
        <v>0</v>
      </c>
      <c r="F5" t="s">
        <v>92</v>
      </c>
      <c r="G5">
        <f>_xlfn.STDEV.P(B2:B23)</f>
        <v>0.41833444420982452</v>
      </c>
    </row>
    <row r="6" spans="1:7" x14ac:dyDescent="0.25">
      <c r="A6" t="s">
        <v>97</v>
      </c>
      <c r="B6" s="2">
        <v>0</v>
      </c>
      <c r="D6">
        <f>IF(ISERROR(MATCH(A6, 'LCbC_MM_20%_leastCohesive'!$A:$A,0)),0,1)</f>
        <v>0</v>
      </c>
    </row>
    <row r="7" spans="1:7" x14ac:dyDescent="0.25">
      <c r="A7" t="s">
        <v>24</v>
      </c>
      <c r="B7" s="2">
        <v>0</v>
      </c>
      <c r="D7">
        <f>IF(ISERROR(MATCH(A7, 'LCbC_MM_20%_leastCohesive'!$A:$A,0)),0,1)</f>
        <v>0</v>
      </c>
    </row>
    <row r="8" spans="1:7" x14ac:dyDescent="0.25">
      <c r="A8" t="s">
        <v>98</v>
      </c>
      <c r="B8" s="2">
        <v>0</v>
      </c>
      <c r="D8">
        <f>IF(ISERROR(MATCH(A8, 'LCbC_MM_20%_leastCohesive'!$A:$A,0)),0,1)</f>
        <v>0</v>
      </c>
    </row>
    <row r="9" spans="1:7" x14ac:dyDescent="0.25">
      <c r="A9" t="s">
        <v>99</v>
      </c>
      <c r="B9" s="2">
        <v>0</v>
      </c>
      <c r="D9">
        <f>IF(ISERROR(MATCH(A9, 'LCbC_MM_20%_leastCohesive'!$A:$A,0)),0,1)</f>
        <v>0</v>
      </c>
    </row>
    <row r="10" spans="1:7" x14ac:dyDescent="0.25">
      <c r="A10" t="s">
        <v>100</v>
      </c>
      <c r="B10" s="2">
        <v>0</v>
      </c>
      <c r="D10">
        <f>IF(ISERROR(MATCH(A10, 'LCbC_MM_20%_leastCohesive'!$A:$A,0)),0,1)</f>
        <v>0</v>
      </c>
    </row>
    <row r="11" spans="1:7" x14ac:dyDescent="0.25">
      <c r="A11" t="s">
        <v>101</v>
      </c>
      <c r="B11" s="2">
        <v>0</v>
      </c>
      <c r="D11">
        <f>IF(ISERROR(MATCH(A11, 'LCbC_MM_20%_leastCohesive'!$A:$A,0)),0,1)</f>
        <v>0</v>
      </c>
    </row>
    <row r="12" spans="1:7" x14ac:dyDescent="0.25">
      <c r="A12" t="s">
        <v>69</v>
      </c>
      <c r="B12" s="1">
        <v>9.5508842192105394E-3</v>
      </c>
      <c r="D12">
        <f>IF(ISERROR(MATCH(A12, 'LCbC_MM_20%_leastCohesive'!$A:$A,0)),0,1)</f>
        <v>1</v>
      </c>
    </row>
    <row r="13" spans="1:7" x14ac:dyDescent="0.25">
      <c r="A13" t="s">
        <v>35</v>
      </c>
      <c r="B13" s="1">
        <v>1.3152775478978701E-2</v>
      </c>
      <c r="D13">
        <f>IF(ISERROR(MATCH(A13, 'LCbC_MM_20%_leastCohesive'!$A:$A,0)),0,1)</f>
        <v>0</v>
      </c>
    </row>
    <row r="14" spans="1:7" x14ac:dyDescent="0.25">
      <c r="A14" t="s">
        <v>15</v>
      </c>
      <c r="B14" s="1">
        <v>1.3198260444743299E-2</v>
      </c>
      <c r="D14">
        <f>IF(ISERROR(MATCH(A14, 'LCbC_MM_20%_leastCohesive'!$A:$A,0)),0,1)</f>
        <v>1</v>
      </c>
    </row>
    <row r="15" spans="1:7" x14ac:dyDescent="0.25">
      <c r="A15" t="s">
        <v>49</v>
      </c>
      <c r="B15" s="1">
        <v>1.4060073846736E-2</v>
      </c>
      <c r="D15">
        <f>IF(ISERROR(MATCH(A15, 'LCbC_MM_20%_leastCohesive'!$A:$A,0)),0,1)</f>
        <v>1</v>
      </c>
    </row>
    <row r="16" spans="1:7" x14ac:dyDescent="0.25">
      <c r="A16" t="s">
        <v>102</v>
      </c>
      <c r="B16" s="1">
        <v>1.4084612508928699E-2</v>
      </c>
      <c r="D16">
        <f>IF(ISERROR(MATCH(A16, 'LCbC_MM_20%_leastCohesive'!$A:$A,0)),0,1)</f>
        <v>0</v>
      </c>
    </row>
    <row r="17" spans="1:7" x14ac:dyDescent="0.25">
      <c r="A17" t="s">
        <v>40</v>
      </c>
      <c r="B17" s="1">
        <v>1.40898973824137E-2</v>
      </c>
      <c r="D17">
        <f>IF(ISERROR(MATCH(A17, 'LCbC_MM_20%_leastCohesive'!$A:$A,0)),0,1)</f>
        <v>1</v>
      </c>
    </row>
    <row r="18" spans="1:7" x14ac:dyDescent="0.25">
      <c r="A18" t="s">
        <v>103</v>
      </c>
      <c r="B18" s="1">
        <v>1.4346788846168799E-2</v>
      </c>
      <c r="D18">
        <f>IF(ISERROR(MATCH(A18, 'LCbC_MM_20%_leastCohesive'!$A:$A,0)),0,1)</f>
        <v>0</v>
      </c>
    </row>
    <row r="19" spans="1:7" x14ac:dyDescent="0.25">
      <c r="A19" t="s">
        <v>53</v>
      </c>
      <c r="B19" s="1">
        <v>1.4991903420460299E-2</v>
      </c>
      <c r="D19">
        <f>IF(ISERROR(MATCH(A19, 'LCbC_MM_20%_leastCohesive'!$A:$A,0)),0,1)</f>
        <v>0</v>
      </c>
    </row>
    <row r="20" spans="1:7" x14ac:dyDescent="0.25">
      <c r="A20" t="s">
        <v>104</v>
      </c>
      <c r="B20" s="1">
        <v>1.50974992478247E-2</v>
      </c>
      <c r="D20">
        <f>IF(ISERROR(MATCH(A20, 'LCbC_MM_20%_leastCohesive'!$A:$A,0)),0,1)</f>
        <v>0</v>
      </c>
    </row>
    <row r="21" spans="1:7" x14ac:dyDescent="0.25">
      <c r="A21" t="s">
        <v>46</v>
      </c>
      <c r="B21" s="1">
        <v>1.5261667063441699E-2</v>
      </c>
      <c r="D21">
        <f>IF(ISERROR(MATCH(A21, 'LCbC_MM_20%_leastCohesive'!$A:$A,0)),0,1)</f>
        <v>1</v>
      </c>
    </row>
    <row r="22" spans="1:7" x14ac:dyDescent="0.25">
      <c r="A22" t="s">
        <v>72</v>
      </c>
      <c r="B22" s="1">
        <v>1.5397235794714E-2</v>
      </c>
      <c r="D22">
        <f>IF(ISERROR(MATCH(A22, 'LCbC_MM_20%_leastCohesive'!$A:$A,0)),0,1)</f>
        <v>0</v>
      </c>
    </row>
    <row r="23" spans="1:7" x14ac:dyDescent="0.25">
      <c r="A23" t="s">
        <v>20</v>
      </c>
      <c r="B23" s="1">
        <v>1.6073728398814099E-2</v>
      </c>
      <c r="D23">
        <f>IF(ISERROR(MATCH(A23, 'LCbC_MM_20%_leastCohesive'!$A:$A,0)),0,1)</f>
        <v>1</v>
      </c>
    </row>
    <row r="24" spans="1:7" x14ac:dyDescent="0.25">
      <c r="D24">
        <f>SUM($D2:$D23)</f>
        <v>6</v>
      </c>
      <c r="E24" t="s">
        <v>4</v>
      </c>
    </row>
    <row r="25" spans="1:7" x14ac:dyDescent="0.25">
      <c r="D25">
        <f>D24/22</f>
        <v>0.27272727272727271</v>
      </c>
      <c r="E25" t="s">
        <v>5</v>
      </c>
      <c r="G25" t="s">
        <v>105</v>
      </c>
    </row>
    <row r="26" spans="1:7" x14ac:dyDescent="0.25">
      <c r="D26">
        <f>D24/27</f>
        <v>0.22222222222222221</v>
      </c>
      <c r="E26" t="s">
        <v>6</v>
      </c>
      <c r="G26" t="s">
        <v>8</v>
      </c>
    </row>
    <row r="27" spans="1:7" x14ac:dyDescent="0.25">
      <c r="D27">
        <f>2*((D25*D26)/(D25+D26))</f>
        <v>0.24489795918367346</v>
      </c>
      <c r="E27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B1048576"/>
    </sheetView>
  </sheetViews>
  <sheetFormatPr defaultRowHeight="15" x14ac:dyDescent="0.25"/>
  <cols>
    <col min="1" max="1" width="55.28515625" bestFit="1" customWidth="1"/>
    <col min="2" max="2" width="12.28515625" bestFit="1" customWidth="1"/>
  </cols>
  <sheetData>
    <row r="1" spans="1:7" x14ac:dyDescent="0.25">
      <c r="A1" t="s">
        <v>0</v>
      </c>
      <c r="B1" t="s">
        <v>1</v>
      </c>
      <c r="D1" t="s">
        <v>3</v>
      </c>
    </row>
    <row r="2" spans="1:7" x14ac:dyDescent="0.25">
      <c r="A2" t="s">
        <v>81</v>
      </c>
      <c r="B2">
        <v>4</v>
      </c>
      <c r="D2">
        <f>IF(ISERROR(MATCH(A2, 'LCbC_MM_20%_leastCohesive'!$A:$A,0)),0,1)</f>
        <v>0</v>
      </c>
      <c r="F2" t="s">
        <v>89</v>
      </c>
      <c r="G2">
        <f>MIN(B2:B58)</f>
        <v>2</v>
      </c>
    </row>
    <row r="3" spans="1:7" x14ac:dyDescent="0.25">
      <c r="A3" t="s">
        <v>82</v>
      </c>
      <c r="B3">
        <v>3</v>
      </c>
      <c r="D3">
        <f>IF(ISERROR(MATCH(A3, 'LCbC_MM_20%_leastCohesive'!$A:$A,0)),0,1)</f>
        <v>0</v>
      </c>
      <c r="F3" t="s">
        <v>90</v>
      </c>
      <c r="G3">
        <f>MAX(B2:B58)</f>
        <v>4</v>
      </c>
    </row>
    <row r="4" spans="1:7" x14ac:dyDescent="0.25">
      <c r="A4" t="s">
        <v>83</v>
      </c>
      <c r="B4">
        <v>3</v>
      </c>
      <c r="D4">
        <f>IF(ISERROR(MATCH(A4, 'LCbC_MM_20%_leastCohesive'!$A:$A,0)),0,1)</f>
        <v>0</v>
      </c>
      <c r="F4" t="s">
        <v>91</v>
      </c>
      <c r="G4">
        <f>MEDIAN(B2:B58)</f>
        <v>2</v>
      </c>
    </row>
    <row r="5" spans="1:7" x14ac:dyDescent="0.25">
      <c r="A5" t="s">
        <v>48</v>
      </c>
      <c r="B5">
        <v>3</v>
      </c>
      <c r="D5">
        <f>IF(ISERROR(MATCH(A5, 'LCbC_MM_20%_leastCohesive'!$A:$A,0)),0,1)</f>
        <v>0</v>
      </c>
      <c r="F5" t="s">
        <v>92</v>
      </c>
      <c r="G5">
        <f>_xlfn.STDEV.P(B2:B58)</f>
        <v>0.49435097556510071</v>
      </c>
    </row>
    <row r="6" spans="1:7" x14ac:dyDescent="0.25">
      <c r="A6" t="s">
        <v>84</v>
      </c>
      <c r="B6">
        <v>3</v>
      </c>
      <c r="D6">
        <f>IF(ISERROR(MATCH(A6, 'LCbC_MM_20%_leastCohesive'!$A:$A,0)),0,1)</f>
        <v>0</v>
      </c>
    </row>
    <row r="7" spans="1:7" x14ac:dyDescent="0.25">
      <c r="A7" t="s">
        <v>59</v>
      </c>
      <c r="B7">
        <v>3</v>
      </c>
      <c r="D7">
        <f>IF(ISERROR(MATCH(A7, 'LCbC_MM_20%_leastCohesive'!$A:$A,0)),0,1)</f>
        <v>0</v>
      </c>
    </row>
    <row r="8" spans="1:7" x14ac:dyDescent="0.25">
      <c r="A8" t="s">
        <v>37</v>
      </c>
      <c r="B8">
        <v>3</v>
      </c>
      <c r="D8">
        <f>IF(ISERROR(MATCH(A8, 'LCbC_MM_20%_leastCohesive'!$A:$A,0)),0,1)</f>
        <v>1</v>
      </c>
    </row>
    <row r="9" spans="1:7" x14ac:dyDescent="0.25">
      <c r="A9" t="s">
        <v>17</v>
      </c>
      <c r="B9">
        <v>3</v>
      </c>
      <c r="D9">
        <f>IF(ISERROR(MATCH(A9, 'LCbC_MM_20%_leastCohesive'!$A:$A,0)),0,1)</f>
        <v>0</v>
      </c>
    </row>
    <row r="10" spans="1:7" x14ac:dyDescent="0.25">
      <c r="A10" t="s">
        <v>51</v>
      </c>
      <c r="B10">
        <v>3</v>
      </c>
      <c r="D10">
        <f>IF(ISERROR(MATCH(A10, 'LCbC_MM_20%_leastCohesive'!$A:$A,0)),0,1)</f>
        <v>0</v>
      </c>
    </row>
    <row r="11" spans="1:7" x14ac:dyDescent="0.25">
      <c r="A11" t="s">
        <v>44</v>
      </c>
      <c r="B11">
        <v>3</v>
      </c>
      <c r="D11">
        <f>IF(ISERROR(MATCH(A11, 'LCbC_MM_20%_leastCohesive'!$A:$A,0)),0,1)</f>
        <v>0</v>
      </c>
    </row>
    <row r="12" spans="1:7" x14ac:dyDescent="0.25">
      <c r="A12" t="s">
        <v>49</v>
      </c>
      <c r="B12">
        <v>3</v>
      </c>
      <c r="D12">
        <f>IF(ISERROR(MATCH(A12, 'LCbC_MM_20%_leastCohesive'!$A:$A,0)),0,1)</f>
        <v>1</v>
      </c>
    </row>
    <row r="13" spans="1:7" x14ac:dyDescent="0.25">
      <c r="A13" t="s">
        <v>65</v>
      </c>
      <c r="B13">
        <v>3</v>
      </c>
      <c r="D13">
        <f>IF(ISERROR(MATCH(A13, 'LCbC_MM_20%_leastCohesive'!$A:$A,0)),0,1)</f>
        <v>0</v>
      </c>
    </row>
    <row r="14" spans="1:7" x14ac:dyDescent="0.25">
      <c r="A14" t="s">
        <v>62</v>
      </c>
      <c r="B14">
        <v>3</v>
      </c>
      <c r="D14">
        <f>IF(ISERROR(MATCH(A14, 'LCbC_MM_20%_leastCohesive'!$A:$A,0)),0,1)</f>
        <v>1</v>
      </c>
    </row>
    <row r="15" spans="1:7" x14ac:dyDescent="0.25">
      <c r="A15" t="s">
        <v>14</v>
      </c>
      <c r="B15">
        <v>3</v>
      </c>
      <c r="D15">
        <f>IF(ISERROR(MATCH(A15, 'LCbC_MM_20%_leastCohesive'!$A:$A,0)),0,1)</f>
        <v>1</v>
      </c>
    </row>
    <row r="16" spans="1:7" x14ac:dyDescent="0.25">
      <c r="A16" t="s">
        <v>67</v>
      </c>
      <c r="B16">
        <v>3</v>
      </c>
      <c r="D16">
        <f>IF(ISERROR(MATCH(A16, 'LCbC_MM_20%_leastCohesive'!$A:$A,0)),0,1)</f>
        <v>0</v>
      </c>
    </row>
    <row r="17" spans="1:4" x14ac:dyDescent="0.25">
      <c r="A17" t="s">
        <v>77</v>
      </c>
      <c r="B17">
        <v>3</v>
      </c>
      <c r="D17">
        <f>IF(ISERROR(MATCH(A17, 'LCbC_MM_20%_leastCohesive'!$A:$A,0)),0,1)</f>
        <v>0</v>
      </c>
    </row>
    <row r="18" spans="1:4" x14ac:dyDescent="0.25">
      <c r="A18" t="s">
        <v>28</v>
      </c>
      <c r="B18">
        <v>2</v>
      </c>
      <c r="D18">
        <f>IF(ISERROR(MATCH(A18, 'LCbC_MM_20%_leastCohesive'!$A:$A,0)),0,1)</f>
        <v>0</v>
      </c>
    </row>
    <row r="19" spans="1:4" x14ac:dyDescent="0.25">
      <c r="A19" t="s">
        <v>31</v>
      </c>
      <c r="B19">
        <v>2</v>
      </c>
      <c r="D19">
        <f>IF(ISERROR(MATCH(A19, 'LCbC_MM_20%_leastCohesive'!$A:$A,0)),0,1)</f>
        <v>0</v>
      </c>
    </row>
    <row r="20" spans="1:4" x14ac:dyDescent="0.25">
      <c r="A20" t="s">
        <v>36</v>
      </c>
      <c r="B20">
        <v>2</v>
      </c>
      <c r="D20">
        <f>IF(ISERROR(MATCH(A20, 'LCbC_MM_20%_leastCohesive'!$A:$A,0)),0,1)</f>
        <v>0</v>
      </c>
    </row>
    <row r="21" spans="1:4" x14ac:dyDescent="0.25">
      <c r="A21" t="s">
        <v>22</v>
      </c>
      <c r="B21">
        <v>2</v>
      </c>
      <c r="D21">
        <f>IF(ISERROR(MATCH(A21, 'LCbC_MM_20%_leastCohesive'!$A:$A,0)),0,1)</f>
        <v>0</v>
      </c>
    </row>
    <row r="22" spans="1:4" x14ac:dyDescent="0.25">
      <c r="A22" t="s">
        <v>18</v>
      </c>
      <c r="B22">
        <v>2</v>
      </c>
      <c r="D22">
        <f>IF(ISERROR(MATCH(A22, 'LCbC_MM_20%_leastCohesive'!$A:$A,0)),0,1)</f>
        <v>0</v>
      </c>
    </row>
    <row r="23" spans="1:4" x14ac:dyDescent="0.25">
      <c r="A23" t="s">
        <v>29</v>
      </c>
      <c r="B23">
        <v>2</v>
      </c>
      <c r="D23">
        <f>IF(ISERROR(MATCH(A23, 'LCbC_MM_20%_leastCohesive'!$A:$A,0)),0,1)</f>
        <v>1</v>
      </c>
    </row>
    <row r="24" spans="1:4" x14ac:dyDescent="0.25">
      <c r="A24" t="s">
        <v>63</v>
      </c>
      <c r="B24">
        <v>2</v>
      </c>
      <c r="D24">
        <f>IF(ISERROR(MATCH(A24, 'LCbC_MM_20%_leastCohesive'!$A:$A,0)),0,1)</f>
        <v>0</v>
      </c>
    </row>
    <row r="25" spans="1:4" x14ac:dyDescent="0.25">
      <c r="A25" t="s">
        <v>26</v>
      </c>
      <c r="B25">
        <v>2</v>
      </c>
      <c r="D25">
        <f>IF(ISERROR(MATCH(A25, 'LCbC_MM_20%_leastCohesive'!$A:$A,0)),0,1)</f>
        <v>1</v>
      </c>
    </row>
    <row r="26" spans="1:4" x14ac:dyDescent="0.25">
      <c r="A26" t="s">
        <v>27</v>
      </c>
      <c r="B26">
        <v>2</v>
      </c>
      <c r="D26">
        <f>IF(ISERROR(MATCH(A26, 'LCbC_MM_20%_leastCohesive'!$A:$A,0)),0,1)</f>
        <v>0</v>
      </c>
    </row>
    <row r="27" spans="1:4" x14ac:dyDescent="0.25">
      <c r="A27" t="s">
        <v>32</v>
      </c>
      <c r="B27">
        <v>2</v>
      </c>
      <c r="D27">
        <f>IF(ISERROR(MATCH(A27, 'LCbC_MM_20%_leastCohesive'!$A:$A,0)),0,1)</f>
        <v>0</v>
      </c>
    </row>
    <row r="28" spans="1:4" x14ac:dyDescent="0.25">
      <c r="A28" t="s">
        <v>64</v>
      </c>
      <c r="B28">
        <v>2</v>
      </c>
      <c r="D28">
        <f>IF(ISERROR(MATCH(A28, 'LCbC_MM_20%_leastCohesive'!$A:$A,0)),0,1)</f>
        <v>1</v>
      </c>
    </row>
    <row r="29" spans="1:4" x14ac:dyDescent="0.25">
      <c r="A29" t="s">
        <v>47</v>
      </c>
      <c r="B29">
        <v>2</v>
      </c>
      <c r="D29">
        <f>IF(ISERROR(MATCH(A29, 'LCbC_MM_20%_leastCohesive'!$A:$A,0)),0,1)</f>
        <v>0</v>
      </c>
    </row>
    <row r="30" spans="1:4" x14ac:dyDescent="0.25">
      <c r="A30" t="s">
        <v>43</v>
      </c>
      <c r="B30">
        <v>2</v>
      </c>
      <c r="D30">
        <f>IF(ISERROR(MATCH(A30, 'LCbC_MM_20%_leastCohesive'!$A:$A,0)),0,1)</f>
        <v>0</v>
      </c>
    </row>
    <row r="31" spans="1:4" x14ac:dyDescent="0.25">
      <c r="A31" t="s">
        <v>30</v>
      </c>
      <c r="B31">
        <v>2</v>
      </c>
      <c r="D31">
        <f>IF(ISERROR(MATCH(A31, 'LCbC_MM_20%_leastCohesive'!$A:$A,0)),0,1)</f>
        <v>0</v>
      </c>
    </row>
    <row r="32" spans="1:4" x14ac:dyDescent="0.25">
      <c r="A32" t="s">
        <v>61</v>
      </c>
      <c r="B32">
        <v>2</v>
      </c>
      <c r="D32">
        <f>IF(ISERROR(MATCH(A32, 'LCbC_MM_20%_leastCohesive'!$A:$A,0)),0,1)</f>
        <v>0</v>
      </c>
    </row>
    <row r="33" spans="1:4" x14ac:dyDescent="0.25">
      <c r="A33" t="s">
        <v>56</v>
      </c>
      <c r="B33">
        <v>2</v>
      </c>
      <c r="D33">
        <f>IF(ISERROR(MATCH(A33, 'LCbC_MM_20%_leastCohesive'!$A:$A,0)),0,1)</f>
        <v>0</v>
      </c>
    </row>
    <row r="34" spans="1:4" x14ac:dyDescent="0.25">
      <c r="A34" t="s">
        <v>53</v>
      </c>
      <c r="B34">
        <v>2</v>
      </c>
      <c r="D34">
        <f>IF(ISERROR(MATCH(A34, 'LCbC_MM_20%_leastCohesive'!$A:$A,0)),0,1)</f>
        <v>0</v>
      </c>
    </row>
    <row r="35" spans="1:4" x14ac:dyDescent="0.25">
      <c r="A35" t="s">
        <v>20</v>
      </c>
      <c r="B35">
        <v>2</v>
      </c>
      <c r="D35">
        <f>IF(ISERROR(MATCH(A35, 'LCbC_MM_20%_leastCohesive'!$A:$A,0)),0,1)</f>
        <v>1</v>
      </c>
    </row>
    <row r="36" spans="1:4" x14ac:dyDescent="0.25">
      <c r="A36" t="s">
        <v>42</v>
      </c>
      <c r="B36">
        <v>2</v>
      </c>
      <c r="D36">
        <f>IF(ISERROR(MATCH(A36, 'LCbC_MM_20%_leastCohesive'!$A:$A,0)),0,1)</f>
        <v>0</v>
      </c>
    </row>
    <row r="37" spans="1:4" x14ac:dyDescent="0.25">
      <c r="A37" t="s">
        <v>39</v>
      </c>
      <c r="B37">
        <v>2</v>
      </c>
      <c r="D37">
        <f>IF(ISERROR(MATCH(A37, 'LCbC_MM_20%_leastCohesive'!$A:$A,0)),0,1)</f>
        <v>0</v>
      </c>
    </row>
    <row r="38" spans="1:4" x14ac:dyDescent="0.25">
      <c r="A38" t="s">
        <v>45</v>
      </c>
      <c r="B38">
        <v>2</v>
      </c>
      <c r="D38">
        <f>IF(ISERROR(MATCH(A38, 'LCbC_MM_20%_leastCohesive'!$A:$A,0)),0,1)</f>
        <v>0</v>
      </c>
    </row>
    <row r="39" spans="1:4" x14ac:dyDescent="0.25">
      <c r="A39" t="s">
        <v>41</v>
      </c>
      <c r="B39">
        <v>2</v>
      </c>
      <c r="D39">
        <f>IF(ISERROR(MATCH(A39, 'LCbC_MM_20%_leastCohesive'!$A:$A,0)),0,1)</f>
        <v>1</v>
      </c>
    </row>
    <row r="40" spans="1:4" x14ac:dyDescent="0.25">
      <c r="A40" t="s">
        <v>25</v>
      </c>
      <c r="B40">
        <v>2</v>
      </c>
      <c r="D40">
        <f>IF(ISERROR(MATCH(A40, 'LCbC_MM_20%_leastCohesive'!$A:$A,0)),0,1)</f>
        <v>1</v>
      </c>
    </row>
    <row r="41" spans="1:4" x14ac:dyDescent="0.25">
      <c r="A41" t="s">
        <v>34</v>
      </c>
      <c r="B41">
        <v>2</v>
      </c>
      <c r="D41">
        <f>IF(ISERROR(MATCH(A41, 'LCbC_MM_20%_leastCohesive'!$A:$A,0)),0,1)</f>
        <v>1</v>
      </c>
    </row>
    <row r="42" spans="1:4" x14ac:dyDescent="0.25">
      <c r="A42" t="s">
        <v>24</v>
      </c>
      <c r="B42">
        <v>2</v>
      </c>
      <c r="D42">
        <f>IF(ISERROR(MATCH(A42, 'LCbC_MM_20%_leastCohesive'!$A:$A,0)),0,1)</f>
        <v>0</v>
      </c>
    </row>
    <row r="43" spans="1:4" x14ac:dyDescent="0.25">
      <c r="A43" t="s">
        <v>52</v>
      </c>
      <c r="B43">
        <v>2</v>
      </c>
      <c r="D43">
        <f>IF(ISERROR(MATCH(A43, 'LCbC_MM_20%_leastCohesive'!$A:$A,0)),0,1)</f>
        <v>1</v>
      </c>
    </row>
    <row r="44" spans="1:4" x14ac:dyDescent="0.25">
      <c r="A44" t="s">
        <v>54</v>
      </c>
      <c r="B44">
        <v>2</v>
      </c>
      <c r="D44">
        <f>IF(ISERROR(MATCH(A44, 'LCbC_MM_20%_leastCohesive'!$A:$A,0)),0,1)</f>
        <v>1</v>
      </c>
    </row>
    <row r="45" spans="1:4" x14ac:dyDescent="0.25">
      <c r="A45" t="s">
        <v>33</v>
      </c>
      <c r="B45">
        <v>2</v>
      </c>
      <c r="D45">
        <f>IF(ISERROR(MATCH(A45, 'LCbC_MM_20%_leastCohesive'!$A:$A,0)),0,1)</f>
        <v>0</v>
      </c>
    </row>
    <row r="46" spans="1:4" x14ac:dyDescent="0.25">
      <c r="A46" t="s">
        <v>55</v>
      </c>
      <c r="B46">
        <v>2</v>
      </c>
      <c r="D46">
        <f>IF(ISERROR(MATCH(A46, 'LCbC_MM_20%_leastCohesive'!$A:$A,0)),0,1)</f>
        <v>0</v>
      </c>
    </row>
    <row r="47" spans="1:4" x14ac:dyDescent="0.25">
      <c r="A47" t="s">
        <v>21</v>
      </c>
      <c r="B47">
        <v>2</v>
      </c>
      <c r="D47">
        <f>IF(ISERROR(MATCH(A47, 'LCbC_MM_20%_leastCohesive'!$A:$A,0)),0,1)</f>
        <v>1</v>
      </c>
    </row>
    <row r="48" spans="1:4" x14ac:dyDescent="0.25">
      <c r="A48" t="s">
        <v>16</v>
      </c>
      <c r="B48">
        <v>2</v>
      </c>
      <c r="D48">
        <f>IF(ISERROR(MATCH(A48, 'LCbC_MM_20%_leastCohesive'!$A:$A,0)),0,1)</f>
        <v>0</v>
      </c>
    </row>
    <row r="49" spans="1:7" x14ac:dyDescent="0.25">
      <c r="A49" t="s">
        <v>66</v>
      </c>
      <c r="B49">
        <v>2</v>
      </c>
      <c r="D49">
        <f>IF(ISERROR(MATCH(A49, 'LCbC_MM_20%_leastCohesive'!$A:$A,0)),0,1)</f>
        <v>0</v>
      </c>
    </row>
    <row r="50" spans="1:7" x14ac:dyDescent="0.25">
      <c r="A50" t="s">
        <v>68</v>
      </c>
      <c r="B50">
        <v>2</v>
      </c>
      <c r="D50">
        <f>IF(ISERROR(MATCH(A50, 'LCbC_MM_20%_leastCohesive'!$A:$A,0)),0,1)</f>
        <v>0</v>
      </c>
    </row>
    <row r="51" spans="1:7" x14ac:dyDescent="0.25">
      <c r="A51" t="s">
        <v>85</v>
      </c>
      <c r="B51">
        <v>2</v>
      </c>
      <c r="D51">
        <f>IF(ISERROR(MATCH(A51, 'LCbC_MM_20%_leastCohesive'!$A:$A,0)),0,1)</f>
        <v>0</v>
      </c>
    </row>
    <row r="52" spans="1:7" x14ac:dyDescent="0.25">
      <c r="A52" t="s">
        <v>86</v>
      </c>
      <c r="B52">
        <v>2</v>
      </c>
      <c r="D52">
        <f>IF(ISERROR(MATCH(A52, 'LCbC_MM_20%_leastCohesive'!$A:$A,0)),0,1)</f>
        <v>0</v>
      </c>
    </row>
    <row r="53" spans="1:7" x14ac:dyDescent="0.25">
      <c r="A53" t="s">
        <v>87</v>
      </c>
      <c r="B53">
        <v>2</v>
      </c>
      <c r="D53">
        <f>IF(ISERROR(MATCH(A53, 'LCbC_MM_20%_leastCohesive'!$A:$A,0)),0,1)</f>
        <v>0</v>
      </c>
    </row>
    <row r="54" spans="1:7" x14ac:dyDescent="0.25">
      <c r="A54" t="s">
        <v>73</v>
      </c>
      <c r="B54">
        <v>2</v>
      </c>
      <c r="D54">
        <f>IF(ISERROR(MATCH(A54, 'LCbC_MM_20%_leastCohesive'!$A:$A,0)),0,1)</f>
        <v>0</v>
      </c>
    </row>
    <row r="55" spans="1:7" x14ac:dyDescent="0.25">
      <c r="A55" t="s">
        <v>72</v>
      </c>
      <c r="B55">
        <v>2</v>
      </c>
      <c r="D55">
        <f>IF(ISERROR(MATCH(A55, 'LCbC_MM_20%_leastCohesive'!$A:$A,0)),0,1)</f>
        <v>0</v>
      </c>
    </row>
    <row r="56" spans="1:7" x14ac:dyDescent="0.25">
      <c r="A56" t="s">
        <v>75</v>
      </c>
      <c r="B56">
        <v>2</v>
      </c>
      <c r="D56">
        <f>IF(ISERROR(MATCH(A56, 'LCbC_MM_20%_leastCohesive'!$A:$A,0)),0,1)</f>
        <v>0</v>
      </c>
    </row>
    <row r="57" spans="1:7" x14ac:dyDescent="0.25">
      <c r="A57" t="s">
        <v>74</v>
      </c>
      <c r="B57">
        <v>2</v>
      </c>
      <c r="D57">
        <f>IF(ISERROR(MATCH(A57, 'LCbC_MM_20%_leastCohesive'!$A:$A,0)),0,1)</f>
        <v>0</v>
      </c>
    </row>
    <row r="58" spans="1:7" x14ac:dyDescent="0.25">
      <c r="A58" t="s">
        <v>76</v>
      </c>
      <c r="B58">
        <v>2</v>
      </c>
      <c r="D58">
        <f>IF(ISERROR(MATCH(A58, 'LCbC_MM_20%_leastCohesive'!$A:$A,0)),0,1)</f>
        <v>0</v>
      </c>
    </row>
    <row r="59" spans="1:7" x14ac:dyDescent="0.25">
      <c r="D59">
        <f>SUM($D2:$D58)</f>
        <v>14</v>
      </c>
      <c r="E59" t="s">
        <v>4</v>
      </c>
    </row>
    <row r="60" spans="1:7" x14ac:dyDescent="0.25">
      <c r="D60">
        <f>D59/57</f>
        <v>0.24561403508771928</v>
      </c>
      <c r="E60" t="s">
        <v>5</v>
      </c>
      <c r="G60" t="s">
        <v>7</v>
      </c>
    </row>
    <row r="61" spans="1:7" x14ac:dyDescent="0.25">
      <c r="D61">
        <f>D59/27</f>
        <v>0.51851851851851849</v>
      </c>
      <c r="E61" t="s">
        <v>6</v>
      </c>
      <c r="G61" t="s">
        <v>8</v>
      </c>
    </row>
    <row r="62" spans="1:7" x14ac:dyDescent="0.25">
      <c r="D62">
        <f>2*((D60*D61)/(D60+D61))</f>
        <v>0.33333333333333331</v>
      </c>
      <c r="E62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B1048576"/>
    </sheetView>
  </sheetViews>
  <sheetFormatPr defaultRowHeight="15" x14ac:dyDescent="0.25"/>
  <cols>
    <col min="1" max="1" width="55.28515625" bestFit="1" customWidth="1"/>
    <col min="2" max="2" width="11.85546875" bestFit="1" customWidth="1"/>
  </cols>
  <sheetData>
    <row r="1" spans="1:7" x14ac:dyDescent="0.25">
      <c r="A1" t="s">
        <v>0</v>
      </c>
      <c r="B1" t="s">
        <v>2</v>
      </c>
      <c r="D1" t="s">
        <v>3</v>
      </c>
    </row>
    <row r="2" spans="1:7" x14ac:dyDescent="0.25">
      <c r="A2" t="s">
        <v>25</v>
      </c>
      <c r="B2">
        <v>11</v>
      </c>
      <c r="D2">
        <f>IF(ISERROR(MATCH(A2, 'LCbC_MM_20%_leastCohesive'!$A:$A,0)),0,1)</f>
        <v>1</v>
      </c>
      <c r="F2" t="s">
        <v>89</v>
      </c>
      <c r="G2">
        <f>MIN(B2:B29)</f>
        <v>3</v>
      </c>
    </row>
    <row r="3" spans="1:7" x14ac:dyDescent="0.25">
      <c r="A3" t="s">
        <v>37</v>
      </c>
      <c r="B3">
        <v>9</v>
      </c>
      <c r="D3">
        <f>IF(ISERROR(MATCH(A3, 'LCbC_MM_20%_leastCohesive'!$A:$A,0)),0,1)</f>
        <v>1</v>
      </c>
      <c r="F3" t="s">
        <v>90</v>
      </c>
      <c r="G3">
        <f>MAX(B2:B29)</f>
        <v>11</v>
      </c>
    </row>
    <row r="4" spans="1:7" x14ac:dyDescent="0.25">
      <c r="A4" t="s">
        <v>18</v>
      </c>
      <c r="B4">
        <v>7</v>
      </c>
      <c r="D4">
        <f>IF(ISERROR(MATCH(A4, 'LCbC_MM_20%_leastCohesive'!$A:$A,0)),0,1)</f>
        <v>0</v>
      </c>
      <c r="F4" t="s">
        <v>91</v>
      </c>
      <c r="G4">
        <f>MEDIAN(B2:B29)</f>
        <v>4.5</v>
      </c>
    </row>
    <row r="5" spans="1:7" x14ac:dyDescent="0.25">
      <c r="A5" t="s">
        <v>66</v>
      </c>
      <c r="B5">
        <v>7</v>
      </c>
      <c r="D5">
        <f>IF(ISERROR(MATCH(A5, 'LCbC_MM_20%_leastCohesive'!$A:$A,0)),0,1)</f>
        <v>0</v>
      </c>
      <c r="F5" t="s">
        <v>92</v>
      </c>
      <c r="G5">
        <f>_xlfn.STDEV.P(B2:B29)</f>
        <v>1.9086270308410553</v>
      </c>
    </row>
    <row r="6" spans="1:7" x14ac:dyDescent="0.25">
      <c r="A6" t="s">
        <v>69</v>
      </c>
      <c r="B6">
        <v>7</v>
      </c>
      <c r="D6">
        <f>IF(ISERROR(MATCH(A6, 'LCbC_MM_20%_leastCohesive'!$A:$A,0)),0,1)</f>
        <v>1</v>
      </c>
    </row>
    <row r="7" spans="1:7" x14ac:dyDescent="0.25">
      <c r="A7" t="s">
        <v>49</v>
      </c>
      <c r="B7">
        <v>7</v>
      </c>
      <c r="D7">
        <f>IF(ISERROR(MATCH(A7, 'LCbC_MM_20%_leastCohesive'!$A:$A,0)),0,1)</f>
        <v>1</v>
      </c>
    </row>
    <row r="8" spans="1:7" x14ac:dyDescent="0.25">
      <c r="A8" t="s">
        <v>38</v>
      </c>
      <c r="B8">
        <v>6</v>
      </c>
      <c r="D8">
        <f>IF(ISERROR(MATCH(A8, 'LCbC_MM_20%_leastCohesive'!$A:$A,0)),0,1)</f>
        <v>1</v>
      </c>
    </row>
    <row r="9" spans="1:7" x14ac:dyDescent="0.25">
      <c r="A9" t="s">
        <v>19</v>
      </c>
      <c r="B9">
        <v>6</v>
      </c>
      <c r="D9">
        <f>IF(ISERROR(MATCH(A9, 'LCbC_MM_20%_leastCohesive'!$A:$A,0)),0,1)</f>
        <v>1</v>
      </c>
    </row>
    <row r="10" spans="1:7" x14ac:dyDescent="0.25">
      <c r="A10" t="s">
        <v>26</v>
      </c>
      <c r="B10">
        <v>5</v>
      </c>
      <c r="D10">
        <f>IF(ISERROR(MATCH(A10, 'LCbC_MM_20%_leastCohesive'!$A:$A,0)),0,1)</f>
        <v>1</v>
      </c>
    </row>
    <row r="11" spans="1:7" x14ac:dyDescent="0.25">
      <c r="A11" t="s">
        <v>54</v>
      </c>
      <c r="B11">
        <v>5</v>
      </c>
      <c r="D11">
        <f>IF(ISERROR(MATCH(A11, 'LCbC_MM_20%_leastCohesive'!$A:$A,0)),0,1)</f>
        <v>1</v>
      </c>
    </row>
    <row r="12" spans="1:7" x14ac:dyDescent="0.25">
      <c r="A12" t="s">
        <v>55</v>
      </c>
      <c r="B12">
        <v>5</v>
      </c>
      <c r="D12">
        <f>IF(ISERROR(MATCH(A12, 'LCbC_MM_20%_leastCohesive'!$A:$A,0)),0,1)</f>
        <v>0</v>
      </c>
    </row>
    <row r="13" spans="1:7" x14ac:dyDescent="0.25">
      <c r="A13" t="s">
        <v>30</v>
      </c>
      <c r="B13">
        <v>5</v>
      </c>
      <c r="D13">
        <f>IF(ISERROR(MATCH(A13, 'LCbC_MM_20%_leastCohesive'!$A:$A,0)),0,1)</f>
        <v>0</v>
      </c>
    </row>
    <row r="14" spans="1:7" x14ac:dyDescent="0.25">
      <c r="A14" t="s">
        <v>33</v>
      </c>
      <c r="B14">
        <v>5</v>
      </c>
      <c r="D14">
        <f>IF(ISERROR(MATCH(A14, 'LCbC_MM_20%_leastCohesive'!$A:$A,0)),0,1)</f>
        <v>0</v>
      </c>
    </row>
    <row r="15" spans="1:7" x14ac:dyDescent="0.25">
      <c r="A15" t="s">
        <v>14</v>
      </c>
      <c r="B15">
        <v>5</v>
      </c>
      <c r="D15">
        <f>IF(ISERROR(MATCH(A15, 'LCbC_MM_20%_leastCohesive'!$A:$A,0)),0,1)</f>
        <v>1</v>
      </c>
    </row>
    <row r="16" spans="1:7" x14ac:dyDescent="0.25">
      <c r="A16" t="s">
        <v>39</v>
      </c>
      <c r="B16">
        <v>4</v>
      </c>
      <c r="D16">
        <f>IF(ISERROR(MATCH(A16, 'LCbC_MM_20%_leastCohesive'!$A:$A,0)),0,1)</f>
        <v>0</v>
      </c>
    </row>
    <row r="17" spans="1:7" x14ac:dyDescent="0.25">
      <c r="A17" t="s">
        <v>59</v>
      </c>
      <c r="B17">
        <v>4</v>
      </c>
      <c r="D17">
        <f>IF(ISERROR(MATCH(A17, 'LCbC_MM_20%_leastCohesive'!$A:$A,0)),0,1)</f>
        <v>0</v>
      </c>
    </row>
    <row r="18" spans="1:7" x14ac:dyDescent="0.25">
      <c r="A18" t="s">
        <v>16</v>
      </c>
      <c r="B18">
        <v>4</v>
      </c>
      <c r="D18">
        <f>IF(ISERROR(MATCH(A18, 'LCbC_MM_20%_leastCohesive'!$A:$A,0)),0,1)</f>
        <v>0</v>
      </c>
    </row>
    <row r="19" spans="1:7" x14ac:dyDescent="0.25">
      <c r="A19" t="s">
        <v>53</v>
      </c>
      <c r="B19">
        <v>4</v>
      </c>
      <c r="D19">
        <f>IF(ISERROR(MATCH(A19, 'LCbC_MM_20%_leastCohesive'!$A:$A,0)),0,1)</f>
        <v>0</v>
      </c>
    </row>
    <row r="20" spans="1:7" x14ac:dyDescent="0.25">
      <c r="A20" t="s">
        <v>35</v>
      </c>
      <c r="B20">
        <v>4</v>
      </c>
      <c r="D20">
        <f>IF(ISERROR(MATCH(A20, 'LCbC_MM_20%_leastCohesive'!$A:$A,0)),0,1)</f>
        <v>0</v>
      </c>
    </row>
    <row r="21" spans="1:7" x14ac:dyDescent="0.25">
      <c r="A21" t="s">
        <v>52</v>
      </c>
      <c r="B21">
        <v>4</v>
      </c>
      <c r="D21">
        <f>IF(ISERROR(MATCH(A21, 'LCbC_MM_20%_leastCohesive'!$A:$A,0)),0,1)</f>
        <v>1</v>
      </c>
    </row>
    <row r="22" spans="1:7" x14ac:dyDescent="0.25">
      <c r="A22" t="s">
        <v>44</v>
      </c>
      <c r="B22">
        <v>4</v>
      </c>
      <c r="D22">
        <f>IF(ISERROR(MATCH(A22, 'LCbC_MM_20%_leastCohesive'!$A:$A,0)),0,1)</f>
        <v>0</v>
      </c>
    </row>
    <row r="23" spans="1:7" x14ac:dyDescent="0.25">
      <c r="A23" t="s">
        <v>72</v>
      </c>
      <c r="B23">
        <v>4</v>
      </c>
      <c r="D23">
        <f>IF(ISERROR(MATCH(A23, 'LCbC_MM_20%_leastCohesive'!$A:$A,0)),0,1)</f>
        <v>0</v>
      </c>
    </row>
    <row r="24" spans="1:7" x14ac:dyDescent="0.25">
      <c r="A24" t="s">
        <v>31</v>
      </c>
      <c r="B24">
        <v>3</v>
      </c>
      <c r="D24">
        <f>IF(ISERROR(MATCH(A24, 'LCbC_MM_20%_leastCohesive'!$A:$A,0)),0,1)</f>
        <v>0</v>
      </c>
    </row>
    <row r="25" spans="1:7" x14ac:dyDescent="0.25">
      <c r="A25" t="s">
        <v>78</v>
      </c>
      <c r="B25">
        <v>3</v>
      </c>
      <c r="D25">
        <f>IF(ISERROR(MATCH(A25, 'LCbC_MM_20%_leastCohesive'!$A:$A,0)),0,1)</f>
        <v>0</v>
      </c>
    </row>
    <row r="26" spans="1:7" x14ac:dyDescent="0.25">
      <c r="A26" t="s">
        <v>65</v>
      </c>
      <c r="B26">
        <v>3</v>
      </c>
      <c r="D26">
        <f>IF(ISERROR(MATCH(A26, 'LCbC_MM_20%_leastCohesive'!$A:$A,0)),0,1)</f>
        <v>0</v>
      </c>
    </row>
    <row r="27" spans="1:7" x14ac:dyDescent="0.25">
      <c r="A27" t="s">
        <v>34</v>
      </c>
      <c r="B27">
        <v>3</v>
      </c>
      <c r="D27">
        <f>IF(ISERROR(MATCH(A27, 'LCbC_MM_20%_leastCohesive'!$A:$A,0)),0,1)</f>
        <v>1</v>
      </c>
    </row>
    <row r="28" spans="1:7" x14ac:dyDescent="0.25">
      <c r="A28" t="s">
        <v>57</v>
      </c>
      <c r="B28">
        <v>3</v>
      </c>
      <c r="D28">
        <f>IF(ISERROR(MATCH(A28, 'LCbC_MM_20%_leastCohesive'!$A:$A,0)),0,1)</f>
        <v>0</v>
      </c>
    </row>
    <row r="29" spans="1:7" x14ac:dyDescent="0.25">
      <c r="A29" t="s">
        <v>88</v>
      </c>
      <c r="B29">
        <v>3</v>
      </c>
      <c r="D29">
        <f>IF(ISERROR(MATCH(A29, 'LCbC_MM_20%_leastCohesive'!$A:$A,0)),0,1)</f>
        <v>0</v>
      </c>
    </row>
    <row r="30" spans="1:7" x14ac:dyDescent="0.25">
      <c r="D30">
        <f>SUM($D2:$D29)</f>
        <v>11</v>
      </c>
      <c r="E30" t="s">
        <v>4</v>
      </c>
    </row>
    <row r="31" spans="1:7" x14ac:dyDescent="0.25">
      <c r="D31">
        <f>D30/28</f>
        <v>0.39285714285714285</v>
      </c>
      <c r="E31" t="s">
        <v>5</v>
      </c>
      <c r="G31" t="s">
        <v>9</v>
      </c>
    </row>
    <row r="32" spans="1:7" x14ac:dyDescent="0.25">
      <c r="D32">
        <f>D30/27</f>
        <v>0.40740740740740738</v>
      </c>
      <c r="E32" t="s">
        <v>6</v>
      </c>
      <c r="G32" t="s">
        <v>8</v>
      </c>
    </row>
    <row r="33" spans="4:5" x14ac:dyDescent="0.25">
      <c r="D33">
        <f>2*((D31*D32)/(D31+D32))</f>
        <v>0.39999999999999997</v>
      </c>
      <c r="E33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9" sqref="B9"/>
    </sheetView>
  </sheetViews>
  <sheetFormatPr defaultRowHeight="15" x14ac:dyDescent="0.25"/>
  <cols>
    <col min="1" max="1" width="48.7109375" bestFit="1" customWidth="1"/>
    <col min="2" max="2" width="10.140625" bestFit="1" customWidth="1"/>
  </cols>
  <sheetData>
    <row r="1" spans="1:5" x14ac:dyDescent="0.25">
      <c r="A1" t="s">
        <v>0</v>
      </c>
      <c r="B1" t="s">
        <v>80</v>
      </c>
    </row>
    <row r="2" spans="1:5" x14ac:dyDescent="0.25">
      <c r="A2" t="s">
        <v>29</v>
      </c>
      <c r="B2">
        <v>344</v>
      </c>
      <c r="D2" t="s">
        <v>89</v>
      </c>
      <c r="E2">
        <f>MIN(B2:B14)</f>
        <v>303</v>
      </c>
    </row>
    <row r="3" spans="1:5" x14ac:dyDescent="0.25">
      <c r="A3" t="s">
        <v>69</v>
      </c>
      <c r="B3">
        <v>325</v>
      </c>
      <c r="D3" t="s">
        <v>90</v>
      </c>
      <c r="E3">
        <f>MAX(B2:B14)</f>
        <v>344</v>
      </c>
    </row>
    <row r="4" spans="1:5" x14ac:dyDescent="0.25">
      <c r="A4" t="s">
        <v>60</v>
      </c>
      <c r="B4">
        <v>322</v>
      </c>
      <c r="D4" t="s">
        <v>91</v>
      </c>
      <c r="E4">
        <f>MEDIAN(B2:B14)</f>
        <v>311</v>
      </c>
    </row>
    <row r="5" spans="1:5" x14ac:dyDescent="0.25">
      <c r="A5" t="s">
        <v>46</v>
      </c>
      <c r="B5">
        <v>319</v>
      </c>
      <c r="D5" t="s">
        <v>92</v>
      </c>
      <c r="E5">
        <f>_xlfn.STDEV.P(B2:B14)</f>
        <v>10.477928337630525</v>
      </c>
    </row>
    <row r="6" spans="1:5" x14ac:dyDescent="0.25">
      <c r="A6" t="s">
        <v>21</v>
      </c>
      <c r="B6">
        <v>313</v>
      </c>
    </row>
    <row r="7" spans="1:5" x14ac:dyDescent="0.25">
      <c r="A7" t="s">
        <v>19</v>
      </c>
      <c r="B7">
        <v>311</v>
      </c>
    </row>
    <row r="8" spans="1:5" x14ac:dyDescent="0.25">
      <c r="A8" t="s">
        <v>23</v>
      </c>
      <c r="B8">
        <v>311</v>
      </c>
    </row>
    <row r="9" spans="1:5" x14ac:dyDescent="0.25">
      <c r="A9" t="s">
        <v>52</v>
      </c>
      <c r="B9">
        <v>311</v>
      </c>
    </row>
    <row r="10" spans="1:5" x14ac:dyDescent="0.25">
      <c r="A10" t="s">
        <v>64</v>
      </c>
      <c r="B10">
        <v>309</v>
      </c>
    </row>
    <row r="11" spans="1:5" x14ac:dyDescent="0.25">
      <c r="A11" t="s">
        <v>37</v>
      </c>
      <c r="B11">
        <v>307</v>
      </c>
    </row>
    <row r="12" spans="1:5" x14ac:dyDescent="0.25">
      <c r="A12" t="s">
        <v>50</v>
      </c>
      <c r="B12">
        <v>307</v>
      </c>
    </row>
    <row r="13" spans="1:5" x14ac:dyDescent="0.25">
      <c r="A13" t="s">
        <v>58</v>
      </c>
      <c r="B13">
        <v>307</v>
      </c>
    </row>
    <row r="14" spans="1:5" x14ac:dyDescent="0.25">
      <c r="A14" t="s">
        <v>40</v>
      </c>
      <c r="B14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5" sqref="D15"/>
    </sheetView>
  </sheetViews>
  <sheetFormatPr defaultRowHeight="15" x14ac:dyDescent="0.25"/>
  <cols>
    <col min="1" max="1" width="55.28515625" bestFit="1" customWidth="1"/>
    <col min="2" max="2" width="23" bestFit="1" customWidth="1"/>
  </cols>
  <sheetData>
    <row r="1" spans="1:7" x14ac:dyDescent="0.25">
      <c r="A1" t="s">
        <v>0</v>
      </c>
      <c r="B1" s="3" t="s">
        <v>93</v>
      </c>
      <c r="D1" t="s">
        <v>3</v>
      </c>
    </row>
    <row r="2" spans="1:7" x14ac:dyDescent="0.25">
      <c r="A2" t="s">
        <v>82</v>
      </c>
      <c r="B2" s="1">
        <v>-2</v>
      </c>
      <c r="D2">
        <f>IF(ISERROR(MATCH(A2, 'LCbC_MM_20%_leastCohesive'!$A:$A,0)),0,1)</f>
        <v>0</v>
      </c>
      <c r="F2" t="s">
        <v>89</v>
      </c>
      <c r="G2">
        <f>MIN(B2:B11)</f>
        <v>-2</v>
      </c>
    </row>
    <row r="3" spans="1:7" x14ac:dyDescent="0.25">
      <c r="A3" t="s">
        <v>94</v>
      </c>
      <c r="B3" s="2">
        <v>0</v>
      </c>
      <c r="D3">
        <f>IF(ISERROR(MATCH(A3, 'LCbC_MM_20%_leastCohesive'!$A:$A,0)),0,1)</f>
        <v>0</v>
      </c>
      <c r="F3" t="s">
        <v>90</v>
      </c>
      <c r="G3">
        <f>MAX(B2:B11)</f>
        <v>0</v>
      </c>
    </row>
    <row r="4" spans="1:7" x14ac:dyDescent="0.25">
      <c r="A4" t="s">
        <v>95</v>
      </c>
      <c r="B4" s="2">
        <v>0</v>
      </c>
      <c r="D4">
        <f>IF(ISERROR(MATCH(A4, 'LCbC_MM_20%_leastCohesive'!$A:$A,0)),0,1)</f>
        <v>0</v>
      </c>
      <c r="F4" t="s">
        <v>91</v>
      </c>
      <c r="G4">
        <f>MEDIAN(B2:B11)</f>
        <v>0</v>
      </c>
    </row>
    <row r="5" spans="1:7" x14ac:dyDescent="0.25">
      <c r="A5" t="s">
        <v>96</v>
      </c>
      <c r="B5" s="2">
        <v>0</v>
      </c>
      <c r="D5">
        <f>IF(ISERROR(MATCH(A5, 'LCbC_MM_20%_leastCohesive'!$A:$A,0)),0,1)</f>
        <v>0</v>
      </c>
      <c r="F5" t="s">
        <v>92</v>
      </c>
      <c r="G5">
        <f>_xlfn.STDEV.P(B2:B11)</f>
        <v>0.6</v>
      </c>
    </row>
    <row r="6" spans="1:7" x14ac:dyDescent="0.25">
      <c r="A6" t="s">
        <v>97</v>
      </c>
      <c r="B6" s="2">
        <v>0</v>
      </c>
      <c r="D6">
        <f>IF(ISERROR(MATCH(A6, 'LCbC_MM_20%_leastCohesive'!$A:$A,0)),0,1)</f>
        <v>0</v>
      </c>
    </row>
    <row r="7" spans="1:7" x14ac:dyDescent="0.25">
      <c r="A7" t="s">
        <v>24</v>
      </c>
      <c r="B7" s="2">
        <v>0</v>
      </c>
      <c r="D7">
        <f>IF(ISERROR(MATCH(A7, 'LCbC_MM_20%_leastCohesive'!$A:$A,0)),0,1)</f>
        <v>0</v>
      </c>
    </row>
    <row r="8" spans="1:7" x14ac:dyDescent="0.25">
      <c r="A8" t="s">
        <v>98</v>
      </c>
      <c r="B8" s="2">
        <v>0</v>
      </c>
      <c r="D8">
        <f>IF(ISERROR(MATCH(A8, 'LCbC_MM_20%_leastCohesive'!$A:$A,0)),0,1)</f>
        <v>0</v>
      </c>
    </row>
    <row r="9" spans="1:7" x14ac:dyDescent="0.25">
      <c r="A9" t="s">
        <v>99</v>
      </c>
      <c r="B9" s="2">
        <v>0</v>
      </c>
      <c r="D9">
        <f>IF(ISERROR(MATCH(A9, 'LCbC_MM_20%_leastCohesive'!$A:$A,0)),0,1)</f>
        <v>0</v>
      </c>
    </row>
    <row r="10" spans="1:7" x14ac:dyDescent="0.25">
      <c r="A10" t="s">
        <v>100</v>
      </c>
      <c r="B10" s="2">
        <v>0</v>
      </c>
      <c r="D10">
        <f>IF(ISERROR(MATCH(A10, 'LCbC_MM_20%_leastCohesive'!$A:$A,0)),0,1)</f>
        <v>0</v>
      </c>
    </row>
    <row r="11" spans="1:7" x14ac:dyDescent="0.25">
      <c r="A11" t="s">
        <v>101</v>
      </c>
      <c r="B11" s="2">
        <v>0</v>
      </c>
      <c r="D11">
        <f>IF(ISERROR(MATCH(A11, 'LCbC_MM_10%_leastCohesive'!$A:$A,0)),0,1)</f>
        <v>0</v>
      </c>
    </row>
    <row r="12" spans="1:7" x14ac:dyDescent="0.25">
      <c r="D12">
        <f>SUM($D2:$D11)</f>
        <v>0</v>
      </c>
      <c r="E12" t="s">
        <v>4</v>
      </c>
    </row>
    <row r="13" spans="1:7" x14ac:dyDescent="0.25">
      <c r="D13">
        <f>D12/22</f>
        <v>0</v>
      </c>
      <c r="E13" t="s">
        <v>5</v>
      </c>
      <c r="G13" t="s">
        <v>106</v>
      </c>
    </row>
    <row r="14" spans="1:7" x14ac:dyDescent="0.25">
      <c r="D14">
        <f>D12/13</f>
        <v>0</v>
      </c>
      <c r="E14" t="s">
        <v>6</v>
      </c>
      <c r="G14" t="s">
        <v>12</v>
      </c>
    </row>
    <row r="15" spans="1:7" x14ac:dyDescent="0.25">
      <c r="D15" t="e">
        <f>2*((D13*D14)/(D13+D14))</f>
        <v>#DIV/0!</v>
      </c>
      <c r="E15" t="s">
        <v>10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0" sqref="D20"/>
    </sheetView>
  </sheetViews>
  <sheetFormatPr defaultRowHeight="15" x14ac:dyDescent="0.25"/>
  <cols>
    <col min="1" max="1" width="47.42578125" bestFit="1" customWidth="1"/>
    <col min="2" max="2" width="12.28515625" bestFit="1" customWidth="1"/>
  </cols>
  <sheetData>
    <row r="1" spans="1:7" x14ac:dyDescent="0.25">
      <c r="A1" t="s">
        <v>0</v>
      </c>
      <c r="B1" t="s">
        <v>1</v>
      </c>
      <c r="D1" t="s">
        <v>3</v>
      </c>
    </row>
    <row r="2" spans="1:7" x14ac:dyDescent="0.25">
      <c r="A2" t="s">
        <v>81</v>
      </c>
      <c r="B2">
        <v>4</v>
      </c>
      <c r="D2">
        <f>IF(ISERROR(MATCH(A2, 'LCbC_MM_10%_leastCohesive'!$A:$A,0)),0,1)</f>
        <v>0</v>
      </c>
      <c r="F2" t="s">
        <v>89</v>
      </c>
      <c r="G2">
        <f>MIN(B2:B17)</f>
        <v>3</v>
      </c>
    </row>
    <row r="3" spans="1:7" x14ac:dyDescent="0.25">
      <c r="A3" t="s">
        <v>82</v>
      </c>
      <c r="B3">
        <v>3</v>
      </c>
      <c r="D3">
        <f>IF(ISERROR(MATCH(A3, 'LCbC_MM_10%_leastCohesive'!$A:$A,0)),0,1)</f>
        <v>0</v>
      </c>
      <c r="F3" t="s">
        <v>90</v>
      </c>
      <c r="G3">
        <f>MAX(B2:B17)</f>
        <v>4</v>
      </c>
    </row>
    <row r="4" spans="1:7" x14ac:dyDescent="0.25">
      <c r="A4" t="s">
        <v>83</v>
      </c>
      <c r="B4">
        <v>3</v>
      </c>
      <c r="D4">
        <f>IF(ISERROR(MATCH(A4, 'LCbC_MM_10%_leastCohesive'!$A:$A,0)),0,1)</f>
        <v>0</v>
      </c>
      <c r="F4" t="s">
        <v>91</v>
      </c>
      <c r="G4">
        <f>MEDIAN(B2:B17)</f>
        <v>3</v>
      </c>
    </row>
    <row r="5" spans="1:7" x14ac:dyDescent="0.25">
      <c r="A5" t="s">
        <v>48</v>
      </c>
      <c r="B5">
        <v>3</v>
      </c>
      <c r="D5">
        <f>IF(ISERROR(MATCH(A5, 'LCbC_MM_10%_leastCohesive'!$A:$A,0)),0,1)</f>
        <v>0</v>
      </c>
      <c r="F5" t="s">
        <v>92</v>
      </c>
      <c r="G5">
        <f>_xlfn.STDEV.P(B2:B17)</f>
        <v>0.24206145913796356</v>
      </c>
    </row>
    <row r="6" spans="1:7" x14ac:dyDescent="0.25">
      <c r="A6" t="s">
        <v>84</v>
      </c>
      <c r="B6">
        <v>3</v>
      </c>
      <c r="D6">
        <f>IF(ISERROR(MATCH(A6, 'LCbC_MM_10%_leastCohesive'!$A:$A,0)),0,1)</f>
        <v>0</v>
      </c>
    </row>
    <row r="7" spans="1:7" x14ac:dyDescent="0.25">
      <c r="A7" t="s">
        <v>59</v>
      </c>
      <c r="B7">
        <v>3</v>
      </c>
      <c r="D7">
        <f>IF(ISERROR(MATCH(A7, 'LCbC_MM_10%_leastCohesive'!$A:$A,0)),0,1)</f>
        <v>0</v>
      </c>
    </row>
    <row r="8" spans="1:7" x14ac:dyDescent="0.25">
      <c r="A8" t="s">
        <v>37</v>
      </c>
      <c r="B8">
        <v>3</v>
      </c>
      <c r="D8">
        <f>IF(ISERROR(MATCH(A8, 'LCbC_MM_10%_leastCohesive'!$A:$A,0)),0,1)</f>
        <v>1</v>
      </c>
    </row>
    <row r="9" spans="1:7" x14ac:dyDescent="0.25">
      <c r="A9" t="s">
        <v>17</v>
      </c>
      <c r="B9">
        <v>3</v>
      </c>
      <c r="D9">
        <f>IF(ISERROR(MATCH(A9, 'LCbC_MM_10%_leastCohesive'!$A:$A,0)),0,1)</f>
        <v>0</v>
      </c>
    </row>
    <row r="10" spans="1:7" x14ac:dyDescent="0.25">
      <c r="A10" t="s">
        <v>51</v>
      </c>
      <c r="B10">
        <v>3</v>
      </c>
      <c r="D10">
        <f>IF(ISERROR(MATCH(A10, 'LCbC_MM_10%_leastCohesive'!$A:$A,0)),0,1)</f>
        <v>0</v>
      </c>
    </row>
    <row r="11" spans="1:7" x14ac:dyDescent="0.25">
      <c r="A11" t="s">
        <v>44</v>
      </c>
      <c r="B11">
        <v>3</v>
      </c>
      <c r="D11">
        <f>IF(ISERROR(MATCH(A11, 'LCbC_MM_10%_leastCohesive'!$A:$A,0)),0,1)</f>
        <v>0</v>
      </c>
    </row>
    <row r="12" spans="1:7" x14ac:dyDescent="0.25">
      <c r="A12" t="s">
        <v>49</v>
      </c>
      <c r="B12">
        <v>3</v>
      </c>
      <c r="D12">
        <f>IF(ISERROR(MATCH(A12, 'LCbC_MM_10%_leastCohesive'!$A:$A,0)),0,1)</f>
        <v>0</v>
      </c>
    </row>
    <row r="13" spans="1:7" x14ac:dyDescent="0.25">
      <c r="A13" t="s">
        <v>65</v>
      </c>
      <c r="B13">
        <v>3</v>
      </c>
      <c r="D13">
        <f>IF(ISERROR(MATCH(A13, 'LCbC_MM_10%_leastCohesive'!$A:$A,0)),0,1)</f>
        <v>0</v>
      </c>
    </row>
    <row r="14" spans="1:7" x14ac:dyDescent="0.25">
      <c r="A14" t="s">
        <v>62</v>
      </c>
      <c r="B14">
        <v>3</v>
      </c>
      <c r="D14">
        <f>IF(ISERROR(MATCH(A14, 'LCbC_MM_10%_leastCohesive'!$A:$A,0)),0,1)</f>
        <v>0</v>
      </c>
    </row>
    <row r="15" spans="1:7" x14ac:dyDescent="0.25">
      <c r="A15" t="s">
        <v>14</v>
      </c>
      <c r="B15">
        <v>3</v>
      </c>
      <c r="D15">
        <f>IF(ISERROR(MATCH(A15, 'LCbC_MM_10%_leastCohesive'!$A:$A,0)),0,1)</f>
        <v>0</v>
      </c>
    </row>
    <row r="16" spans="1:7" x14ac:dyDescent="0.25">
      <c r="A16" t="s">
        <v>67</v>
      </c>
      <c r="B16">
        <v>3</v>
      </c>
      <c r="D16">
        <f>IF(ISERROR(MATCH(A16, 'LCbC_MM_10%_leastCohesive'!$A:$A,0)),0,1)</f>
        <v>0</v>
      </c>
    </row>
    <row r="17" spans="1:7" x14ac:dyDescent="0.25">
      <c r="A17" t="s">
        <v>77</v>
      </c>
      <c r="B17">
        <v>3</v>
      </c>
      <c r="D17">
        <f>IF(ISERROR(MATCH(A17, 'LCbC_MM_10%_leastCohesive'!$A:$A,0)),0,1)</f>
        <v>0</v>
      </c>
    </row>
    <row r="18" spans="1:7" x14ac:dyDescent="0.25">
      <c r="D18">
        <f>SUM($D2:$D17)</f>
        <v>1</v>
      </c>
      <c r="E18" t="s">
        <v>4</v>
      </c>
    </row>
    <row r="19" spans="1:7" x14ac:dyDescent="0.25">
      <c r="D19">
        <f>D18/16</f>
        <v>6.25E-2</v>
      </c>
      <c r="E19" t="s">
        <v>5</v>
      </c>
      <c r="G19" t="s">
        <v>11</v>
      </c>
    </row>
    <row r="20" spans="1:7" x14ac:dyDescent="0.25">
      <c r="D20">
        <f>D18/13</f>
        <v>7.6923076923076927E-2</v>
      </c>
      <c r="E20" t="s">
        <v>6</v>
      </c>
      <c r="G20" t="s">
        <v>12</v>
      </c>
    </row>
    <row r="21" spans="1:7" x14ac:dyDescent="0.25">
      <c r="D21">
        <f>2*((D19*D20)/(D19+D20))</f>
        <v>6.8965517241379309E-2</v>
      </c>
      <c r="E21" t="s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" sqref="D2"/>
    </sheetView>
  </sheetViews>
  <sheetFormatPr defaultRowHeight="15" x14ac:dyDescent="0.25"/>
  <cols>
    <col min="1" max="1" width="55.28515625" bestFit="1" customWidth="1"/>
    <col min="2" max="2" width="11.85546875" bestFit="1" customWidth="1"/>
  </cols>
  <sheetData>
    <row r="1" spans="1:7" x14ac:dyDescent="0.25">
      <c r="A1" t="s">
        <v>0</v>
      </c>
      <c r="B1" t="s">
        <v>2</v>
      </c>
      <c r="D1" t="s">
        <v>3</v>
      </c>
    </row>
    <row r="2" spans="1:7" x14ac:dyDescent="0.25">
      <c r="A2" t="s">
        <v>25</v>
      </c>
      <c r="B2">
        <v>11</v>
      </c>
      <c r="D2">
        <f>IF(ISERROR(MATCH(A2, 'LCbC_MM_10%_leastCohesive'!$A:$A,0)),0,1)</f>
        <v>0</v>
      </c>
      <c r="F2" t="s">
        <v>89</v>
      </c>
      <c r="G2">
        <f>MIN(B2:B15)</f>
        <v>5</v>
      </c>
    </row>
    <row r="3" spans="1:7" x14ac:dyDescent="0.25">
      <c r="A3" t="s">
        <v>37</v>
      </c>
      <c r="B3">
        <v>9</v>
      </c>
      <c r="D3">
        <f>IF(ISERROR(MATCH(A3, 'LCbC_MM_10%_leastCohesive'!$A:$A,0)),0,1)</f>
        <v>1</v>
      </c>
      <c r="F3" t="s">
        <v>90</v>
      </c>
      <c r="G3">
        <f>MAX(B2:B15)</f>
        <v>11</v>
      </c>
    </row>
    <row r="4" spans="1:7" x14ac:dyDescent="0.25">
      <c r="A4" t="s">
        <v>18</v>
      </c>
      <c r="B4">
        <v>7</v>
      </c>
      <c r="D4">
        <f>IF(ISERROR(MATCH(A4, 'LCbC_MM_10%_leastCohesive'!$A:$A,0)),0,1)</f>
        <v>0</v>
      </c>
      <c r="F4" t="s">
        <v>91</v>
      </c>
      <c r="G4">
        <f>MEDIAN(B2:B15)</f>
        <v>6</v>
      </c>
    </row>
    <row r="5" spans="1:7" x14ac:dyDescent="0.25">
      <c r="A5" t="s">
        <v>66</v>
      </c>
      <c r="B5">
        <v>7</v>
      </c>
      <c r="D5">
        <f>IF(ISERROR(MATCH(A5, 'LCbC_MM_10%_leastCohesive'!$A:$A,0)),0,1)</f>
        <v>0</v>
      </c>
      <c r="F5" t="s">
        <v>92</v>
      </c>
      <c r="G5">
        <f>_xlfn.STDEV.P(B2:B15)</f>
        <v>1.7202277969703279</v>
      </c>
    </row>
    <row r="6" spans="1:7" x14ac:dyDescent="0.25">
      <c r="A6" t="s">
        <v>69</v>
      </c>
      <c r="B6">
        <v>7</v>
      </c>
      <c r="D6">
        <f>IF(ISERROR(MATCH(A6, 'LCbC_MM_10%_leastCohesive'!$A:$A,0)),0,1)</f>
        <v>1</v>
      </c>
    </row>
    <row r="7" spans="1:7" x14ac:dyDescent="0.25">
      <c r="A7" t="s">
        <v>49</v>
      </c>
      <c r="B7">
        <v>7</v>
      </c>
      <c r="D7">
        <f>IF(ISERROR(MATCH(A7, 'LCbC_MM_10%_leastCohesive'!$A:$A,0)),0,1)</f>
        <v>0</v>
      </c>
    </row>
    <row r="8" spans="1:7" x14ac:dyDescent="0.25">
      <c r="A8" t="s">
        <v>38</v>
      </c>
      <c r="B8">
        <v>6</v>
      </c>
      <c r="D8">
        <f>IF(ISERROR(MATCH(A8, 'LCbC_MM_10%_leastCohesive'!$A:$A,0)),0,1)</f>
        <v>0</v>
      </c>
    </row>
    <row r="9" spans="1:7" x14ac:dyDescent="0.25">
      <c r="A9" t="s">
        <v>19</v>
      </c>
      <c r="B9">
        <v>6</v>
      </c>
      <c r="D9">
        <f>IF(ISERROR(MATCH(A9, 'LCbC_MM_10%_leastCohesive'!$A:$A,0)),0,1)</f>
        <v>1</v>
      </c>
    </row>
    <row r="10" spans="1:7" x14ac:dyDescent="0.25">
      <c r="A10" t="s">
        <v>26</v>
      </c>
      <c r="B10">
        <v>5</v>
      </c>
      <c r="D10">
        <f>IF(ISERROR(MATCH(A10, 'LCbC_MM_10%_leastCohesive'!$A:$A,0)),0,1)</f>
        <v>0</v>
      </c>
    </row>
    <row r="11" spans="1:7" x14ac:dyDescent="0.25">
      <c r="A11" t="s">
        <v>54</v>
      </c>
      <c r="B11">
        <v>5</v>
      </c>
      <c r="D11">
        <f>IF(ISERROR(MATCH(A11, 'LCbC_MM_10%_leastCohesive'!$A:$A,0)),0,1)</f>
        <v>0</v>
      </c>
    </row>
    <row r="12" spans="1:7" x14ac:dyDescent="0.25">
      <c r="A12" t="s">
        <v>55</v>
      </c>
      <c r="B12">
        <v>5</v>
      </c>
      <c r="D12">
        <f>IF(ISERROR(MATCH(A12, 'LCbC_MM_10%_leastCohesive'!$A:$A,0)),0,1)</f>
        <v>0</v>
      </c>
    </row>
    <row r="13" spans="1:7" x14ac:dyDescent="0.25">
      <c r="A13" t="s">
        <v>30</v>
      </c>
      <c r="B13">
        <v>5</v>
      </c>
      <c r="D13">
        <f>IF(ISERROR(MATCH(A13, 'LCbC_MM_10%_leastCohesive'!$A:$A,0)),0,1)</f>
        <v>0</v>
      </c>
    </row>
    <row r="14" spans="1:7" x14ac:dyDescent="0.25">
      <c r="A14" t="s">
        <v>33</v>
      </c>
      <c r="B14">
        <v>5</v>
      </c>
      <c r="D14">
        <f>IF(ISERROR(MATCH(A14, 'LCbC_MM_10%_leastCohesive'!$A:$A,0)),0,1)</f>
        <v>0</v>
      </c>
    </row>
    <row r="15" spans="1:7" x14ac:dyDescent="0.25">
      <c r="A15" t="s">
        <v>14</v>
      </c>
      <c r="B15">
        <v>5</v>
      </c>
      <c r="D15">
        <f>IF(ISERROR(MATCH(A15, 'LCbC_MM_10%_leastCohesive'!$A:$A,0)),0,1)</f>
        <v>0</v>
      </c>
    </row>
    <row r="16" spans="1:7" x14ac:dyDescent="0.25">
      <c r="D16">
        <f>SUM($D2:$D15)</f>
        <v>3</v>
      </c>
      <c r="E16" t="s">
        <v>4</v>
      </c>
    </row>
    <row r="17" spans="4:7" x14ac:dyDescent="0.25">
      <c r="D17">
        <f>D16/14</f>
        <v>0.21428571428571427</v>
      </c>
      <c r="E17" t="s">
        <v>5</v>
      </c>
      <c r="G17" t="s">
        <v>13</v>
      </c>
    </row>
    <row r="18" spans="4:7" x14ac:dyDescent="0.25">
      <c r="D18">
        <f>D16/13</f>
        <v>0.23076923076923078</v>
      </c>
      <c r="E18" t="s">
        <v>6</v>
      </c>
      <c r="G18" t="s">
        <v>12</v>
      </c>
    </row>
    <row r="19" spans="4:7" x14ac:dyDescent="0.25">
      <c r="D19">
        <f>2*((D17*D18)/(D17+D18))</f>
        <v>0.22222222222222224</v>
      </c>
      <c r="E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LCbC_MM_20%_leastCohesive</vt:lpstr>
      <vt:lpstr>MWE_20%_leastCohesive</vt:lpstr>
      <vt:lpstr>LCbC_Topics_20%_leastCohesive</vt:lpstr>
      <vt:lpstr>LCbC_XScan_20%_leastCohesive</vt:lpstr>
      <vt:lpstr>LCbC_MM_10%_leastCohesive</vt:lpstr>
      <vt:lpstr>MWE_10%_leastCohesive</vt:lpstr>
      <vt:lpstr>LCbC_Topics_10%_leastCohesive</vt:lpstr>
      <vt:lpstr>LCbC_XScan_10%_leastCohesive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Carreiro</dc:creator>
  <cp:lastModifiedBy>bruno</cp:lastModifiedBy>
  <dcterms:created xsi:type="dcterms:W3CDTF">2015-11-18T19:36:51Z</dcterms:created>
  <dcterms:modified xsi:type="dcterms:W3CDTF">2016-03-23T11:28:02Z</dcterms:modified>
</cp:coreProperties>
</file>